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0000"/>
    <numFmt numFmtId="166" formatCode="$#,##0.0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EF2F0"/>
      </patternFill>
    </fill>
  </fills>
  <borders count="2">
    <border>
      <left/>
      <right/>
      <top/>
      <bottom/>
      <diagonal/>
    </border>
    <border>
      <bottom style="thin">
        <color rgb="00C9D3C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2" fontId="0" fillId="2" borderId="0" pivotButton="0" quotePrefix="0" xfId="0"/>
    <xf numFmtId="164" fontId="0" fillId="2" borderId="0" pivotButton="0" quotePrefix="0" xfId="0"/>
    <xf numFmtId="0" fontId="2" fillId="0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6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58" customWidth="1" min="3" max="3"/>
    <col width="8" customWidth="1" min="4" max="4"/>
    <col width="11" customWidth="1" min="5" max="5"/>
    <col width="12" customWidth="1" min="6" max="6"/>
    <col width="26" customWidth="1" min="7" max="7"/>
    <col width="13" customWidth="1" min="8" max="8"/>
    <col width="34" customWidth="1" min="9" max="9"/>
  </cols>
  <sheetData>
    <row r="1">
      <c r="A1" s="1" t="inlineStr">
        <is>
          <t>Análisis de precio unitario — KOSAN</t>
        </is>
      </c>
    </row>
    <row r="2">
      <c r="A2" t="inlineStr">
        <is>
          <t>Firme de concreto f'c = 150 kg/cm² hecho en obra de 10 cm de espesor, acabado reglado, incluye curado</t>
        </is>
      </c>
    </row>
    <row r="3">
      <c r="A3" t="inlineStr">
        <is>
          <t>Unidad: m²   ·   Precios: UEC-SOP Guanajuato Región 4, sep-2026 (agua: estimado)   ·   kosan.io/precios-unitarios</t>
        </is>
      </c>
    </row>
    <row r="5">
      <c r="A5" s="2" t="inlineStr">
        <is>
          <t>Supuestos (edítalos)</t>
        </is>
      </c>
    </row>
    <row r="6">
      <c r="A6" t="inlineStr">
        <is>
          <t>FSR</t>
        </is>
      </c>
      <c r="B6" s="3" t="n">
        <v>1.7</v>
      </c>
    </row>
    <row r="7">
      <c r="A7" t="inlineStr">
        <is>
          <t>Indirectos</t>
        </is>
      </c>
      <c r="B7" s="4" t="n">
        <v>0.12</v>
      </c>
    </row>
    <row r="8">
      <c r="A8" t="inlineStr">
        <is>
          <t>Financiamiento</t>
        </is>
      </c>
      <c r="B8" s="4" t="n">
        <v>0.015</v>
      </c>
    </row>
    <row r="9">
      <c r="A9" t="inlineStr">
        <is>
          <t>Utilidad</t>
        </is>
      </c>
      <c r="B9" s="4" t="n">
        <v>0.08</v>
      </c>
    </row>
    <row r="10">
      <c r="A10" t="inlineStr">
        <is>
          <t>Cargos adicionales</t>
        </is>
      </c>
      <c r="B10" s="4" t="n">
        <v>0.005</v>
      </c>
    </row>
    <row r="11">
      <c r="A11" t="inlineStr">
        <is>
          <t>Herramienta menor (% MO)</t>
        </is>
      </c>
      <c r="B11" s="4" t="n">
        <v>0.03</v>
      </c>
    </row>
    <row r="12">
      <c r="A12" t="inlineStr">
        <is>
          <t>Equipo de seguridad (% MO)</t>
        </is>
      </c>
      <c r="B12" s="4" t="n">
        <v>0.02</v>
      </c>
    </row>
    <row r="14">
      <c r="A14" s="5" t="inlineStr">
        <is>
          <t>Tipo</t>
        </is>
      </c>
      <c r="B14" s="5" t="inlineStr">
        <is>
          <t>Código</t>
        </is>
      </c>
      <c r="C14" s="5" t="inlineStr">
        <is>
          <t>Insumo</t>
        </is>
      </c>
      <c r="D14" s="5" t="inlineStr">
        <is>
          <t>Unidad</t>
        </is>
      </c>
      <c r="E14" s="5" t="inlineStr">
        <is>
          <t>Cantidad</t>
        </is>
      </c>
      <c r="F14" s="5" t="inlineStr">
        <is>
          <t>Precio base</t>
        </is>
      </c>
      <c r="G14" s="5" t="inlineStr">
        <is>
          <t>Precio</t>
        </is>
      </c>
      <c r="H14" s="5" t="inlineStr">
        <is>
          <t>Importe</t>
        </is>
      </c>
      <c r="I14" s="5" t="inlineStr">
        <is>
          <t>Fuente</t>
        </is>
      </c>
    </row>
    <row r="15">
      <c r="A15" t="inlineStr">
        <is>
          <t>Materiales</t>
        </is>
      </c>
      <c r="B15" t="inlineStr">
        <is>
          <t>KOS-MAT-AGL-001</t>
        </is>
      </c>
      <c r="C15" t="inlineStr">
        <is>
          <t>Cemento Portland gris CPC 30R</t>
        </is>
      </c>
      <c r="D15" t="inlineStr">
        <is>
          <t>ton</t>
        </is>
      </c>
      <c r="E15" s="6" t="n">
        <v>0.03353</v>
      </c>
      <c r="F15" s="7" t="n">
        <v>4324.59</v>
      </c>
      <c r="G15" s="7">
        <f>F15</f>
        <v/>
      </c>
      <c r="H15" s="7">
        <f>E15*G15</f>
        <v/>
      </c>
      <c r="I15" t="inlineStr">
        <is>
          <t>UEC-SOP Guanajuato R4 sep-2026</t>
        </is>
      </c>
    </row>
    <row r="16">
      <c r="A16" t="inlineStr">
        <is>
          <t>Materiales</t>
        </is>
      </c>
      <c r="B16" t="inlineStr">
        <is>
          <t>KOS-MAT-PET-001</t>
        </is>
      </c>
      <c r="C16" t="inlineStr">
        <is>
          <t>Arena de río / de banco para concreto y mortero</t>
        </is>
      </c>
      <c r="D16" t="inlineStr">
        <is>
          <t>m3</t>
        </is>
      </c>
      <c r="E16" s="6" t="n">
        <v>0.06124</v>
      </c>
      <c r="F16" s="7" t="n">
        <v>260</v>
      </c>
      <c r="G16" s="7">
        <f>F16</f>
        <v/>
      </c>
      <c r="H16" s="7">
        <f>E16*G16</f>
        <v/>
      </c>
      <c r="I16" t="inlineStr">
        <is>
          <t>UEC-SOP Guanajuato R4 sep-2026</t>
        </is>
      </c>
    </row>
    <row r="17">
      <c r="A17" t="inlineStr">
        <is>
          <t>Materiales</t>
        </is>
      </c>
      <c r="B17" t="inlineStr">
        <is>
          <t>KOS-MAT-PET-003</t>
        </is>
      </c>
      <c r="C17" t="inlineStr">
        <is>
          <t>Grava triturada de 19 mm (3/4")</t>
        </is>
      </c>
      <c r="D17" t="inlineStr">
        <is>
          <t>m3</t>
        </is>
      </c>
      <c r="E17" s="6" t="n">
        <v>0.07258000000000001</v>
      </c>
      <c r="F17" s="7" t="n">
        <v>310.8</v>
      </c>
      <c r="G17" s="7">
        <f>F17</f>
        <v/>
      </c>
      <c r="H17" s="7">
        <f>E17*G17</f>
        <v/>
      </c>
      <c r="I17" t="inlineStr">
        <is>
          <t>UEC-SOP Guanajuato R4 sep-2026</t>
        </is>
      </c>
    </row>
    <row r="18">
      <c r="A18" t="inlineStr">
        <is>
          <t>Materiales</t>
        </is>
      </c>
      <c r="B18" t="inlineStr">
        <is>
          <t>KOS-MAT-AGUA</t>
        </is>
      </c>
      <c r="C18" t="inlineStr">
        <is>
          <t>Agua en pipa de 10,000 l puesta en obra</t>
        </is>
      </c>
      <c r="D18" t="inlineStr">
        <is>
          <t>m3</t>
        </is>
      </c>
      <c r="E18" s="6" t="n">
        <v>0.03798</v>
      </c>
      <c r="F18" s="7" t="n">
        <v>110</v>
      </c>
      <c r="G18" s="7">
        <f>F18</f>
        <v/>
      </c>
      <c r="H18" s="7">
        <f>E18*G18</f>
        <v/>
      </c>
      <c r="I18" t="inlineStr">
        <is>
          <t>KŌSAN Estimado sep-2026</t>
        </is>
      </c>
    </row>
    <row r="19">
      <c r="A19" t="inlineStr">
        <is>
          <t>Mano de obra</t>
        </is>
      </c>
      <c r="B19" t="inlineStr">
        <is>
          <t>KOS-MO-004</t>
        </is>
      </c>
      <c r="C19" t="inlineStr">
        <is>
          <t>Cabo de oficios</t>
        </is>
      </c>
      <c r="D19" t="inlineStr">
        <is>
          <t>jor</t>
        </is>
      </c>
      <c r="E19" s="6" t="n">
        <v>0.01571</v>
      </c>
      <c r="F19" s="7" t="n">
        <v>620</v>
      </c>
      <c r="G19" s="7">
        <f>F19*$B$6</f>
        <v/>
      </c>
      <c r="H19" s="7">
        <f>E19*G19</f>
        <v/>
      </c>
      <c r="I19" t="inlineStr">
        <is>
          <t>Salario base KOSAN 2026 × FSR</t>
        </is>
      </c>
    </row>
    <row r="20">
      <c r="A20" t="inlineStr">
        <is>
          <t>Mano de obra</t>
        </is>
      </c>
      <c r="B20" t="inlineStr">
        <is>
          <t>KOS-MO-001</t>
        </is>
      </c>
      <c r="C20" t="inlineStr">
        <is>
          <t>Peón</t>
        </is>
      </c>
      <c r="D20" t="inlineStr">
        <is>
          <t>jor</t>
        </is>
      </c>
      <c r="E20" s="6" t="n">
        <v>0.19362</v>
      </c>
      <c r="F20" s="7" t="n">
        <v>400</v>
      </c>
      <c r="G20" s="7">
        <f>F20*$B$6</f>
        <v/>
      </c>
      <c r="H20" s="7">
        <f>E20*G20</f>
        <v/>
      </c>
      <c r="I20" t="inlineStr">
        <is>
          <t>Salario base KOSAN 2026 × FSR</t>
        </is>
      </c>
    </row>
    <row r="21">
      <c r="A21" t="inlineStr">
        <is>
          <t>Mano de obra</t>
        </is>
      </c>
      <c r="B21" t="inlineStr">
        <is>
          <t>KOS-MO-010</t>
        </is>
      </c>
      <c r="C21" t="inlineStr">
        <is>
          <t>Oficial albañil</t>
        </is>
      </c>
      <c r="D21" t="inlineStr">
        <is>
          <t>jor</t>
        </is>
      </c>
      <c r="E21" s="6" t="n">
        <v>0.03623</v>
      </c>
      <c r="F21" s="7" t="n">
        <v>560</v>
      </c>
      <c r="G21" s="7">
        <f>F21*$B$6</f>
        <v/>
      </c>
      <c r="H21" s="7">
        <f>E21*G21</f>
        <v/>
      </c>
      <c r="I21" t="inlineStr">
        <is>
          <t>Salario base KOSAN 2026 × FSR</t>
        </is>
      </c>
    </row>
    <row r="22">
      <c r="A22" t="inlineStr">
        <is>
          <t>Equipo</t>
        </is>
      </c>
      <c r="B22" t="inlineStr">
        <is>
          <t>KOS-MAQ-003</t>
        </is>
      </c>
      <c r="C22" t="inlineStr">
        <is>
          <t>Revolvedora de concreto de 1 saco a gasolina 9 HP</t>
        </is>
      </c>
      <c r="D22" t="inlineStr">
        <is>
          <t>hr</t>
        </is>
      </c>
      <c r="E22" s="6" t="n">
        <v>0.07607999999999999</v>
      </c>
      <c r="F22" s="7" t="n">
        <v>135</v>
      </c>
      <c r="G22" s="7">
        <f>F22</f>
        <v/>
      </c>
      <c r="H22" s="7">
        <f>E22*G22</f>
        <v/>
      </c>
      <c r="I22" t="inlineStr">
        <is>
          <t>UEC-SOP Guanajuato R4 sep-2026</t>
        </is>
      </c>
    </row>
    <row r="24">
      <c r="G24" t="inlineStr">
        <is>
          <t>Materiales</t>
        </is>
      </c>
      <c r="H24" s="7">
        <f>SUMIF(A15:A22,"Materiales",H15:H22)</f>
        <v/>
      </c>
    </row>
    <row r="25">
      <c r="G25" t="inlineStr">
        <is>
          <t>Mano de obra</t>
        </is>
      </c>
      <c r="H25" s="7">
        <f>SUMIF(A15:A22,"Mano de obra",H15:H22)</f>
        <v/>
      </c>
    </row>
    <row r="26">
      <c r="G26" t="inlineStr">
        <is>
          <t>Equipo</t>
        </is>
      </c>
      <c r="H26" s="7">
        <f>SUMIF(A15:A22,"Equipo",H15:H22)</f>
        <v/>
      </c>
    </row>
    <row r="27">
      <c r="G27" t="inlineStr">
        <is>
          <t>Herramienta menor</t>
        </is>
      </c>
      <c r="H27" s="7">
        <f>SUMIF(A15:A22,"Mano de obra",H15:H22)*$B$11</f>
        <v/>
      </c>
    </row>
    <row r="28">
      <c r="G28" t="inlineStr">
        <is>
          <t>Equipo de seguridad</t>
        </is>
      </c>
      <c r="H28" s="7">
        <f>SUMIF(A15:A22,"Mano de obra",H15:H22)*$B$12</f>
        <v/>
      </c>
    </row>
    <row r="29">
      <c r="G29" s="2" t="inlineStr">
        <is>
          <t>Costo directo</t>
        </is>
      </c>
      <c r="H29" s="8">
        <f>SUM(H24:H28)</f>
        <v/>
      </c>
    </row>
    <row r="30">
      <c r="G30" t="inlineStr">
        <is>
          <t>Indirectos</t>
        </is>
      </c>
      <c r="H30" s="7">
        <f>H29*$B$7</f>
        <v/>
      </c>
    </row>
    <row r="31">
      <c r="G31" t="inlineStr">
        <is>
          <t>Financiamiento</t>
        </is>
      </c>
      <c r="H31" s="7">
        <f>(H29+H30)*$B$8</f>
        <v/>
      </c>
    </row>
    <row r="32">
      <c r="G32" t="inlineStr">
        <is>
          <t>Utilidad</t>
        </is>
      </c>
      <c r="H32" s="7">
        <f>(H29+H30+H31)*$B$9</f>
        <v/>
      </c>
    </row>
    <row r="33">
      <c r="G33" t="inlineStr">
        <is>
          <t>Cargos adicionales</t>
        </is>
      </c>
      <c r="H33" s="7">
        <f>(H29+H30+H31+H32)/(1-$B$10)-(H29+H30+H31+H32)</f>
        <v/>
      </c>
    </row>
    <row r="34">
      <c r="G34" s="2" t="inlineStr">
        <is>
          <t>PRECIO UNITARIO (sin IVA)</t>
        </is>
      </c>
      <c r="H34" s="8">
        <f>H29+H30+H31+H32+H33</f>
        <v/>
      </c>
    </row>
    <row r="36">
      <c r="A36" t="inlineStr">
        <is>
          <t>Consumos y rendimientos del catálogo propio de KOSAN (rendimientos de tabla × 0.69). Ejemplo didáctico: revisa precios, FSR y porcentajes antes de usarlo en una obra.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2026-10-07T17:17:16Z</dcterms:created>
  <dcterms:modified xmlns:dcterms="http://purl.org/dc/terms/" xmlns:xsi="http://www.w3.org/2001/XMLSchema-instance" xsi:type="dcterms:W3CDTF">2026-10-07T17:17:16Z</dcterms:modified>
</cp:coreProperties>
</file>